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2012-vdc\BO\tcox\Desktop\"/>
    </mc:Choice>
  </mc:AlternateContent>
  <bookViews>
    <workbookView xWindow="0" yWindow="0" windowWidth="26505" windowHeight="10455" activeTab="3"/>
  </bookViews>
  <sheets>
    <sheet name="Terms to Know" sheetId="1" r:id="rId1"/>
    <sheet name="Married + Exemption + Deducts" sheetId="2" r:id="rId2"/>
    <sheet name="Single + Cafe Deduct + Annuity" sheetId="3" r:id="rId3"/>
    <sheet name="2020 Married Exampl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" i="4" l="1"/>
  <c r="Q13" i="4"/>
  <c r="Q9" i="4"/>
  <c r="Q6" i="4"/>
  <c r="Q11" i="4" l="1"/>
  <c r="Q14" i="4"/>
  <c r="Q16" i="4" s="1"/>
  <c r="F12" i="4"/>
  <c r="F7" i="4"/>
  <c r="F6" i="4"/>
  <c r="F5" i="4"/>
  <c r="F12" i="2" l="1"/>
  <c r="F6" i="2"/>
  <c r="F5" i="2"/>
  <c r="F12" i="3"/>
  <c r="F6" i="3"/>
  <c r="F5" i="3"/>
  <c r="F7" i="2" l="1"/>
  <c r="F7" i="3"/>
</calcChain>
</file>

<file path=xl/sharedStrings.xml><?xml version="1.0" encoding="utf-8"?>
<sst xmlns="http://schemas.openxmlformats.org/spreadsheetml/2006/main" count="63" uniqueCount="43">
  <si>
    <t>Total Gross = Standard Gross + Supplemental Pay</t>
  </si>
  <si>
    <t>Withholding Gross = Total Gross - TRS Salary Reductions - Café 125 premiums</t>
  </si>
  <si>
    <t>Café 125 = option that allows some premiums to be deducted from taxable income</t>
  </si>
  <si>
    <t>TRS Salary Reduction = Amount of total TRS paid by the employee</t>
  </si>
  <si>
    <t>Income tax table for 2019, Marital Status Single, Pay Fequency 6 (monthly)</t>
  </si>
  <si>
    <t>Income tax table for 2019, Marital Status Married, Pay Fequency 6 (monthly)</t>
  </si>
  <si>
    <t>Calculating Payroll Taxes</t>
  </si>
  <si>
    <t>Exemption amount for 2019:  $350.00</t>
  </si>
  <si>
    <t>Standard Gross</t>
  </si>
  <si>
    <t>Supplemental Pay</t>
  </si>
  <si>
    <t>Total Gross</t>
  </si>
  <si>
    <t>TRS Salary Red.</t>
  </si>
  <si>
    <t>Total Non-Tax Deductions</t>
  </si>
  <si>
    <t>Withholding Gross</t>
  </si>
  <si>
    <t>Café 125 Deductions + Annuities</t>
  </si>
  <si>
    <t xml:space="preserve">$3842.04 falls between $3606.00 and $7333 so base tax = 378.52 </t>
  </si>
  <si>
    <t>Total Withholding</t>
  </si>
  <si>
    <t xml:space="preserve">236.04 X 22% = </t>
  </si>
  <si>
    <t>Amount over 3606 = $236.04.</t>
  </si>
  <si>
    <t>Example of tax calculations for employee filing Single with Café 125 Deductions and an Annuity:</t>
  </si>
  <si>
    <t>Example of tax calculations for employee filing Married with Café 125 Deductions and 1 Exemption:</t>
  </si>
  <si>
    <t>Fred Astaire</t>
  </si>
  <si>
    <t>Supplemental Pay + Overtime</t>
  </si>
  <si>
    <t>$1332.91 falls between 983 and 2600 so base tax = $0.00 + 10% on amounts over 983.00</t>
  </si>
  <si>
    <t xml:space="preserve">1332.91 - 983.00 = </t>
  </si>
  <si>
    <t>less $350 for each exemption (1)</t>
  </si>
  <si>
    <t>349.91 - 350.00 = -.09</t>
  </si>
  <si>
    <t>Lauren Becall</t>
  </si>
  <si>
    <t>Use the same Withholding Gross</t>
  </si>
  <si>
    <t>Multiply by 12 monthly payments</t>
  </si>
  <si>
    <t>Find tax bracket and enter the amount in column A</t>
  </si>
  <si>
    <t>Find tax bracket and enter the amount in column C</t>
  </si>
  <si>
    <t>Multiply by percent indicated in column D</t>
  </si>
  <si>
    <t>Add the two amounts in yellow</t>
  </si>
  <si>
    <t>(Let's assume this employee's exemption was a 5 year old child)</t>
  </si>
  <si>
    <t>Divide this total by 12 monthly payments</t>
  </si>
  <si>
    <t>Subtract from amount in green box</t>
  </si>
  <si>
    <t>Add any additional withholding requested</t>
  </si>
  <si>
    <t>Total to be withheld this pay period</t>
  </si>
  <si>
    <t>enter 2000 for each dependent under 17; 500 for those over 17</t>
  </si>
  <si>
    <t>Subtract this amount from the annual estimated salary (pink boxes)</t>
  </si>
  <si>
    <t>Example of 2019 tax calculations for employee filing Married with Café 125 Deductions and 1 Exemption:</t>
  </si>
  <si>
    <t>Example of 2020 tax calculations for employee filing Married with Café 125 Deductions and 1 Exemption under age of 17: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</si>
</sst>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Fill="1"/>
    <xf numFmtId="0" fontId="1" fillId="0" borderId="0" xfId="0" applyFont="1"/>
    <xf numFmtId="164" fontId="1" fillId="2" borderId="0" xfId="0" applyNumberFormat="1" applyFont="1" applyFill="1"/>
    <xf numFmtId="164" fontId="1" fillId="0" borderId="0" xfId="0" applyNumberFormat="1" applyFont="1" applyFill="1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164" fontId="0" fillId="2" borderId="0" xfId="0" applyNumberFormat="1" applyFill="1"/>
    <xf numFmtId="164" fontId="0" fillId="4" borderId="0" xfId="0" applyNumberFormat="1" applyFill="1"/>
    <xf numFmtId="164" fontId="4" fillId="3" borderId="0" xfId="1" applyNumberForma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17859</xdr:rowOff>
    </xdr:from>
    <xdr:to>
      <xdr:col>11</xdr:col>
      <xdr:colOff>581476</xdr:colOff>
      <xdr:row>27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22859"/>
          <a:ext cx="7287076" cy="324921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30</xdr:row>
      <xdr:rowOff>1</xdr:rowOff>
    </xdr:from>
    <xdr:to>
      <xdr:col>12</xdr:col>
      <xdr:colOff>0</xdr:colOff>
      <xdr:row>46</xdr:row>
      <xdr:rowOff>154769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5715001"/>
          <a:ext cx="7315199" cy="320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9525</xdr:rowOff>
    </xdr:from>
    <xdr:to>
      <xdr:col>7</xdr:col>
      <xdr:colOff>161925</xdr:colOff>
      <xdr:row>33</xdr:row>
      <xdr:rowOff>25722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95650"/>
          <a:ext cx="7277100" cy="3445197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21</xdr:row>
      <xdr:rowOff>133350</xdr:rowOff>
    </xdr:from>
    <xdr:to>
      <xdr:col>2</xdr:col>
      <xdr:colOff>333375</xdr:colOff>
      <xdr:row>22</xdr:row>
      <xdr:rowOff>85725</xdr:rowOff>
    </xdr:to>
    <xdr:sp macro="" textlink="">
      <xdr:nvSpPr>
        <xdr:cNvPr id="3" name="Rectangle 2"/>
        <xdr:cNvSpPr/>
      </xdr:nvSpPr>
      <xdr:spPr>
        <a:xfrm>
          <a:off x="1590675" y="4562475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4" name="Rectangle 3"/>
        <xdr:cNvSpPr/>
      </xdr:nvSpPr>
      <xdr:spPr>
        <a:xfrm>
          <a:off x="1152525" y="1209675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5" name="Rectangle 4"/>
        <xdr:cNvSpPr/>
      </xdr:nvSpPr>
      <xdr:spPr>
        <a:xfrm>
          <a:off x="3771900" y="1219200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6" name="Rectangle 5"/>
        <xdr:cNvSpPr/>
      </xdr:nvSpPr>
      <xdr:spPr>
        <a:xfrm>
          <a:off x="2286000" y="4572001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21</xdr:row>
      <xdr:rowOff>152401</xdr:rowOff>
    </xdr:from>
    <xdr:to>
      <xdr:col>5</xdr:col>
      <xdr:colOff>581025</xdr:colOff>
      <xdr:row>22</xdr:row>
      <xdr:rowOff>95251</xdr:rowOff>
    </xdr:to>
    <xdr:sp macro="" textlink="">
      <xdr:nvSpPr>
        <xdr:cNvPr id="7" name="Rectangle 6"/>
        <xdr:cNvSpPr/>
      </xdr:nvSpPr>
      <xdr:spPr>
        <a:xfrm>
          <a:off x="5924550" y="4581526"/>
          <a:ext cx="552450" cy="133350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8" name="Rectangle 7"/>
        <xdr:cNvSpPr/>
      </xdr:nvSpPr>
      <xdr:spPr>
        <a:xfrm>
          <a:off x="5905499" y="1200150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9" name="Rectangle 8"/>
        <xdr:cNvSpPr/>
      </xdr:nvSpPr>
      <xdr:spPr>
        <a:xfrm>
          <a:off x="1171574" y="1400175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0" name="Rectangle 9"/>
        <xdr:cNvSpPr/>
      </xdr:nvSpPr>
      <xdr:spPr>
        <a:xfrm>
          <a:off x="3762375" y="1409700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1762125</xdr:colOff>
      <xdr:row>22</xdr:row>
      <xdr:rowOff>85725</xdr:rowOff>
    </xdr:from>
    <xdr:to>
      <xdr:col>3</xdr:col>
      <xdr:colOff>200024</xdr:colOff>
      <xdr:row>23</xdr:row>
      <xdr:rowOff>38100</xdr:rowOff>
    </xdr:to>
    <xdr:sp macro="" textlink="">
      <xdr:nvSpPr>
        <xdr:cNvPr id="11" name="Rectangle 10"/>
        <xdr:cNvSpPr/>
      </xdr:nvSpPr>
      <xdr:spPr>
        <a:xfrm>
          <a:off x="3543300" y="4705350"/>
          <a:ext cx="438149" cy="1428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638175</xdr:colOff>
      <xdr:row>23</xdr:row>
      <xdr:rowOff>19051</xdr:rowOff>
    </xdr:from>
    <xdr:to>
      <xdr:col>4</xdr:col>
      <xdr:colOff>952500</xdr:colOff>
      <xdr:row>23</xdr:row>
      <xdr:rowOff>171450</xdr:rowOff>
    </xdr:to>
    <xdr:sp macro="" textlink="">
      <xdr:nvSpPr>
        <xdr:cNvPr id="13" name="Rectangle 12"/>
        <xdr:cNvSpPr/>
      </xdr:nvSpPr>
      <xdr:spPr>
        <a:xfrm>
          <a:off x="4924425" y="4829176"/>
          <a:ext cx="314325" cy="152399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409575</xdr:colOff>
      <xdr:row>22</xdr:row>
      <xdr:rowOff>85725</xdr:rowOff>
    </xdr:from>
    <xdr:to>
      <xdr:col>2</xdr:col>
      <xdr:colOff>323850</xdr:colOff>
      <xdr:row>23</xdr:row>
      <xdr:rowOff>38100</xdr:rowOff>
    </xdr:to>
    <xdr:sp macro="" textlink="">
      <xdr:nvSpPr>
        <xdr:cNvPr id="14" name="Rectangle 13"/>
        <xdr:cNvSpPr/>
      </xdr:nvSpPr>
      <xdr:spPr>
        <a:xfrm>
          <a:off x="1581150" y="4705350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15" name="Rectangle 14"/>
        <xdr:cNvSpPr/>
      </xdr:nvSpPr>
      <xdr:spPr>
        <a:xfrm>
          <a:off x="5905500" y="1562101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16" name="Rectangle 15"/>
        <xdr:cNvSpPr/>
      </xdr:nvSpPr>
      <xdr:spPr>
        <a:xfrm>
          <a:off x="5915025" y="2524125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17" name="Rectangle 16"/>
        <xdr:cNvSpPr/>
      </xdr:nvSpPr>
      <xdr:spPr>
        <a:xfrm>
          <a:off x="2276475" y="4714875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79299</xdr:rowOff>
    </xdr:from>
    <xdr:to>
      <xdr:col>7</xdr:col>
      <xdr:colOff>0</xdr:colOff>
      <xdr:row>51</xdr:row>
      <xdr:rowOff>164293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75424"/>
          <a:ext cx="7115175" cy="3132994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23</xdr:row>
      <xdr:rowOff>152401</xdr:rowOff>
    </xdr:from>
    <xdr:to>
      <xdr:col>6</xdr:col>
      <xdr:colOff>19050</xdr:colOff>
      <xdr:row>24</xdr:row>
      <xdr:rowOff>95250</xdr:rowOff>
    </xdr:to>
    <xdr:sp macro="" textlink="">
      <xdr:nvSpPr>
        <xdr:cNvPr id="21" name="Rectangle 20"/>
        <xdr:cNvSpPr/>
      </xdr:nvSpPr>
      <xdr:spPr>
        <a:xfrm>
          <a:off x="6181725" y="4962526"/>
          <a:ext cx="342900" cy="1333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15</xdr:row>
      <xdr:rowOff>1</xdr:rowOff>
    </xdr:from>
    <xdr:to>
      <xdr:col>7</xdr:col>
      <xdr:colOff>133350</xdr:colOff>
      <xdr:row>33</xdr:row>
      <xdr:rowOff>72121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2667001"/>
          <a:ext cx="7229475" cy="3501120"/>
        </a:xfrm>
        <a:prstGeom prst="rect">
          <a:avLst/>
        </a:prstGeom>
      </xdr:spPr>
    </xdr:pic>
    <xdr:clientData/>
  </xdr:twoCellAnchor>
  <xdr:twoCellAnchor>
    <xdr:from>
      <xdr:col>1</xdr:col>
      <xdr:colOff>485775</xdr:colOff>
      <xdr:row>21</xdr:row>
      <xdr:rowOff>142875</xdr:rowOff>
    </xdr:from>
    <xdr:to>
      <xdr:col>2</xdr:col>
      <xdr:colOff>400050</xdr:colOff>
      <xdr:row>22</xdr:row>
      <xdr:rowOff>95250</xdr:rowOff>
    </xdr:to>
    <xdr:sp macro="" textlink="">
      <xdr:nvSpPr>
        <xdr:cNvPr id="8" name="Rectangle 7"/>
        <xdr:cNvSpPr/>
      </xdr:nvSpPr>
      <xdr:spPr>
        <a:xfrm>
          <a:off x="1657350" y="3952875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9" name="Rectangle 8"/>
        <xdr:cNvSpPr/>
      </xdr:nvSpPr>
      <xdr:spPr>
        <a:xfrm>
          <a:off x="1152525" y="781050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10" name="Rectangle 9"/>
        <xdr:cNvSpPr/>
      </xdr:nvSpPr>
      <xdr:spPr>
        <a:xfrm>
          <a:off x="3771900" y="790575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11" name="Rectangle 10"/>
        <xdr:cNvSpPr/>
      </xdr:nvSpPr>
      <xdr:spPr>
        <a:xfrm>
          <a:off x="2286000" y="3952876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21</xdr:row>
      <xdr:rowOff>152401</xdr:rowOff>
    </xdr:from>
    <xdr:to>
      <xdr:col>5</xdr:col>
      <xdr:colOff>581025</xdr:colOff>
      <xdr:row>22</xdr:row>
      <xdr:rowOff>95251</xdr:rowOff>
    </xdr:to>
    <xdr:sp macro="" textlink="">
      <xdr:nvSpPr>
        <xdr:cNvPr id="12" name="Rectangle 11"/>
        <xdr:cNvSpPr/>
      </xdr:nvSpPr>
      <xdr:spPr>
        <a:xfrm>
          <a:off x="5924550" y="3962401"/>
          <a:ext cx="552450" cy="133350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13" name="Rectangle 12"/>
        <xdr:cNvSpPr/>
      </xdr:nvSpPr>
      <xdr:spPr>
        <a:xfrm>
          <a:off x="5905499" y="771525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14" name="Rectangle 13"/>
        <xdr:cNvSpPr/>
      </xdr:nvSpPr>
      <xdr:spPr>
        <a:xfrm>
          <a:off x="1171574" y="971550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5" name="Rectangle 14"/>
        <xdr:cNvSpPr/>
      </xdr:nvSpPr>
      <xdr:spPr>
        <a:xfrm>
          <a:off x="3762375" y="981075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1866900</xdr:colOff>
      <xdr:row>22</xdr:row>
      <xdr:rowOff>85725</xdr:rowOff>
    </xdr:from>
    <xdr:to>
      <xdr:col>3</xdr:col>
      <xdr:colOff>200024</xdr:colOff>
      <xdr:row>23</xdr:row>
      <xdr:rowOff>19050</xdr:rowOff>
    </xdr:to>
    <xdr:sp macro="" textlink="">
      <xdr:nvSpPr>
        <xdr:cNvPr id="16" name="Rectangle 15"/>
        <xdr:cNvSpPr/>
      </xdr:nvSpPr>
      <xdr:spPr>
        <a:xfrm>
          <a:off x="3648075" y="4086225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485775</xdr:colOff>
      <xdr:row>22</xdr:row>
      <xdr:rowOff>95250</xdr:rowOff>
    </xdr:from>
    <xdr:to>
      <xdr:col>4</xdr:col>
      <xdr:colOff>314324</xdr:colOff>
      <xdr:row>23</xdr:row>
      <xdr:rowOff>28575</xdr:rowOff>
    </xdr:to>
    <xdr:sp macro="" textlink="">
      <xdr:nvSpPr>
        <xdr:cNvPr id="17" name="Rectangle 16"/>
        <xdr:cNvSpPr/>
      </xdr:nvSpPr>
      <xdr:spPr>
        <a:xfrm>
          <a:off x="4267200" y="4095750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609600</xdr:colOff>
      <xdr:row>23</xdr:row>
      <xdr:rowOff>19051</xdr:rowOff>
    </xdr:from>
    <xdr:to>
      <xdr:col>4</xdr:col>
      <xdr:colOff>942974</xdr:colOff>
      <xdr:row>23</xdr:row>
      <xdr:rowOff>142876</xdr:rowOff>
    </xdr:to>
    <xdr:sp macro="" textlink="">
      <xdr:nvSpPr>
        <xdr:cNvPr id="18" name="Rectangle 17"/>
        <xdr:cNvSpPr/>
      </xdr:nvSpPr>
      <xdr:spPr>
        <a:xfrm>
          <a:off x="4895850" y="4210051"/>
          <a:ext cx="333374" cy="1238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485775</xdr:colOff>
      <xdr:row>22</xdr:row>
      <xdr:rowOff>95250</xdr:rowOff>
    </xdr:from>
    <xdr:to>
      <xdr:col>2</xdr:col>
      <xdr:colOff>400050</xdr:colOff>
      <xdr:row>23</xdr:row>
      <xdr:rowOff>47625</xdr:rowOff>
    </xdr:to>
    <xdr:sp macro="" textlink="">
      <xdr:nvSpPr>
        <xdr:cNvPr id="19" name="Rectangle 18"/>
        <xdr:cNvSpPr/>
      </xdr:nvSpPr>
      <xdr:spPr>
        <a:xfrm>
          <a:off x="1657350" y="4095750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20" name="Rectangle 19"/>
        <xdr:cNvSpPr/>
      </xdr:nvSpPr>
      <xdr:spPr>
        <a:xfrm>
          <a:off x="5905500" y="1133476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21" name="Rectangle 20"/>
        <xdr:cNvSpPr/>
      </xdr:nvSpPr>
      <xdr:spPr>
        <a:xfrm>
          <a:off x="5915025" y="1905000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22" name="Rectangle 21"/>
        <xdr:cNvSpPr/>
      </xdr:nvSpPr>
      <xdr:spPr>
        <a:xfrm>
          <a:off x="2276475" y="4095750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0</xdr:rowOff>
    </xdr:from>
    <xdr:to>
      <xdr:col>6</xdr:col>
      <xdr:colOff>600075</xdr:colOff>
      <xdr:row>51</xdr:row>
      <xdr:rowOff>136973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96125"/>
          <a:ext cx="7105650" cy="31849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15</xdr:row>
      <xdr:rowOff>9525</xdr:rowOff>
    </xdr:from>
    <xdr:to>
      <xdr:col>7</xdr:col>
      <xdr:colOff>161925</xdr:colOff>
      <xdr:row>33</xdr:row>
      <xdr:rowOff>25722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295650"/>
          <a:ext cx="7277100" cy="3445197"/>
        </a:xfrm>
        <a:prstGeom prst="rect">
          <a:avLst/>
        </a:prstGeom>
      </xdr:spPr>
    </xdr:pic>
    <xdr:clientData/>
  </xdr:twoCellAnchor>
  <xdr:twoCellAnchor>
    <xdr:from>
      <xdr:col>1</xdr:col>
      <xdr:colOff>419100</xdr:colOff>
      <xdr:row>21</xdr:row>
      <xdr:rowOff>133350</xdr:rowOff>
    </xdr:from>
    <xdr:to>
      <xdr:col>2</xdr:col>
      <xdr:colOff>333375</xdr:colOff>
      <xdr:row>22</xdr:row>
      <xdr:rowOff>85725</xdr:rowOff>
    </xdr:to>
    <xdr:sp macro="" textlink="">
      <xdr:nvSpPr>
        <xdr:cNvPr id="3" name="Rectangle 2"/>
        <xdr:cNvSpPr/>
      </xdr:nvSpPr>
      <xdr:spPr>
        <a:xfrm>
          <a:off x="1590675" y="4562475"/>
          <a:ext cx="523875" cy="14287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1152525</xdr:colOff>
      <xdr:row>4</xdr:row>
      <xdr:rowOff>19050</xdr:rowOff>
    </xdr:from>
    <xdr:to>
      <xdr:col>2</xdr:col>
      <xdr:colOff>0</xdr:colOff>
      <xdr:row>4</xdr:row>
      <xdr:rowOff>180975</xdr:rowOff>
    </xdr:to>
    <xdr:sp macro="" textlink="">
      <xdr:nvSpPr>
        <xdr:cNvPr id="4" name="Rectangle 3"/>
        <xdr:cNvSpPr/>
      </xdr:nvSpPr>
      <xdr:spPr>
        <a:xfrm>
          <a:off x="1152525" y="1209675"/>
          <a:ext cx="628650" cy="1619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1990725</xdr:colOff>
      <xdr:row>4</xdr:row>
      <xdr:rowOff>28575</xdr:rowOff>
    </xdr:from>
    <xdr:to>
      <xdr:col>4</xdr:col>
      <xdr:colOff>0</xdr:colOff>
      <xdr:row>5</xdr:row>
      <xdr:rowOff>0</xdr:rowOff>
    </xdr:to>
    <xdr:sp macro="" textlink="">
      <xdr:nvSpPr>
        <xdr:cNvPr id="5" name="Rectangle 4"/>
        <xdr:cNvSpPr/>
      </xdr:nvSpPr>
      <xdr:spPr>
        <a:xfrm>
          <a:off x="3771900" y="1219200"/>
          <a:ext cx="514350" cy="161925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504825</xdr:colOff>
      <xdr:row>21</xdr:row>
      <xdr:rowOff>142876</xdr:rowOff>
    </xdr:from>
    <xdr:to>
      <xdr:col>2</xdr:col>
      <xdr:colOff>1057275</xdr:colOff>
      <xdr:row>22</xdr:row>
      <xdr:rowOff>85726</xdr:rowOff>
    </xdr:to>
    <xdr:sp macro="" textlink="">
      <xdr:nvSpPr>
        <xdr:cNvPr id="6" name="Rectangle 5"/>
        <xdr:cNvSpPr/>
      </xdr:nvSpPr>
      <xdr:spPr>
        <a:xfrm>
          <a:off x="2286000" y="4572001"/>
          <a:ext cx="552450" cy="133350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28575</xdr:colOff>
      <xdr:row>21</xdr:row>
      <xdr:rowOff>152401</xdr:rowOff>
    </xdr:from>
    <xdr:to>
      <xdr:col>5</xdr:col>
      <xdr:colOff>581025</xdr:colOff>
      <xdr:row>22</xdr:row>
      <xdr:rowOff>95251</xdr:rowOff>
    </xdr:to>
    <xdr:sp macro="" textlink="">
      <xdr:nvSpPr>
        <xdr:cNvPr id="7" name="Rectangle 6"/>
        <xdr:cNvSpPr/>
      </xdr:nvSpPr>
      <xdr:spPr>
        <a:xfrm>
          <a:off x="5924550" y="4581526"/>
          <a:ext cx="552450" cy="133350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9524</xdr:colOff>
      <xdr:row>4</xdr:row>
      <xdr:rowOff>9525</xdr:rowOff>
    </xdr:from>
    <xdr:to>
      <xdr:col>6</xdr:col>
      <xdr:colOff>19049</xdr:colOff>
      <xdr:row>5</xdr:row>
      <xdr:rowOff>9524</xdr:rowOff>
    </xdr:to>
    <xdr:sp macro="" textlink="">
      <xdr:nvSpPr>
        <xdr:cNvPr id="8" name="Rectangle 7"/>
        <xdr:cNvSpPr/>
      </xdr:nvSpPr>
      <xdr:spPr>
        <a:xfrm>
          <a:off x="5905499" y="1200150"/>
          <a:ext cx="619125" cy="190499"/>
        </a:xfrm>
        <a:prstGeom prst="rect">
          <a:avLst/>
        </a:prstGeom>
        <a:noFill/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1171574</xdr:colOff>
      <xdr:row>5</xdr:row>
      <xdr:rowOff>19050</xdr:rowOff>
    </xdr:from>
    <xdr:to>
      <xdr:col>2</xdr:col>
      <xdr:colOff>9524</xdr:colOff>
      <xdr:row>6</xdr:row>
      <xdr:rowOff>9525</xdr:rowOff>
    </xdr:to>
    <xdr:sp macro="" textlink="">
      <xdr:nvSpPr>
        <xdr:cNvPr id="9" name="Rectangle 8"/>
        <xdr:cNvSpPr/>
      </xdr:nvSpPr>
      <xdr:spPr>
        <a:xfrm>
          <a:off x="1171574" y="1400175"/>
          <a:ext cx="619125" cy="1809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1981200</xdr:colOff>
      <xdr:row>5</xdr:row>
      <xdr:rowOff>28575</xdr:rowOff>
    </xdr:from>
    <xdr:to>
      <xdr:col>3</xdr:col>
      <xdr:colOff>504824</xdr:colOff>
      <xdr:row>6</xdr:row>
      <xdr:rowOff>0</xdr:rowOff>
    </xdr:to>
    <xdr:sp macro="" textlink="">
      <xdr:nvSpPr>
        <xdr:cNvPr id="10" name="Rectangle 9"/>
        <xdr:cNvSpPr/>
      </xdr:nvSpPr>
      <xdr:spPr>
        <a:xfrm>
          <a:off x="3762375" y="1409700"/>
          <a:ext cx="523874" cy="16192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1762125</xdr:colOff>
      <xdr:row>22</xdr:row>
      <xdr:rowOff>85725</xdr:rowOff>
    </xdr:from>
    <xdr:to>
      <xdr:col>3</xdr:col>
      <xdr:colOff>200024</xdr:colOff>
      <xdr:row>23</xdr:row>
      <xdr:rowOff>38100</xdr:rowOff>
    </xdr:to>
    <xdr:sp macro="" textlink="">
      <xdr:nvSpPr>
        <xdr:cNvPr id="11" name="Rectangle 10"/>
        <xdr:cNvSpPr/>
      </xdr:nvSpPr>
      <xdr:spPr>
        <a:xfrm>
          <a:off x="3543300" y="4705350"/>
          <a:ext cx="438149" cy="142875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638175</xdr:colOff>
      <xdr:row>23</xdr:row>
      <xdr:rowOff>19051</xdr:rowOff>
    </xdr:from>
    <xdr:to>
      <xdr:col>4</xdr:col>
      <xdr:colOff>952500</xdr:colOff>
      <xdr:row>23</xdr:row>
      <xdr:rowOff>171450</xdr:rowOff>
    </xdr:to>
    <xdr:sp macro="" textlink="">
      <xdr:nvSpPr>
        <xdr:cNvPr id="12" name="Rectangle 11"/>
        <xdr:cNvSpPr/>
      </xdr:nvSpPr>
      <xdr:spPr>
        <a:xfrm>
          <a:off x="4924425" y="4829176"/>
          <a:ext cx="314325" cy="152399"/>
        </a:xfrm>
        <a:prstGeom prst="rect">
          <a:avLst/>
        </a:prstGeom>
        <a:noFill/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409575</xdr:colOff>
      <xdr:row>22</xdr:row>
      <xdr:rowOff>85725</xdr:rowOff>
    </xdr:from>
    <xdr:to>
      <xdr:col>2</xdr:col>
      <xdr:colOff>323850</xdr:colOff>
      <xdr:row>23</xdr:row>
      <xdr:rowOff>38100</xdr:rowOff>
    </xdr:to>
    <xdr:sp macro="" textlink="">
      <xdr:nvSpPr>
        <xdr:cNvPr id="13" name="Rectangle 12"/>
        <xdr:cNvSpPr/>
      </xdr:nvSpPr>
      <xdr:spPr>
        <a:xfrm>
          <a:off x="1581150" y="4705350"/>
          <a:ext cx="523875" cy="142875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9525</xdr:colOff>
      <xdr:row>5</xdr:row>
      <xdr:rowOff>180976</xdr:rowOff>
    </xdr:from>
    <xdr:to>
      <xdr:col>6</xdr:col>
      <xdr:colOff>9525</xdr:colOff>
      <xdr:row>7</xdr:row>
      <xdr:rowOff>9526</xdr:rowOff>
    </xdr:to>
    <xdr:sp macro="" textlink="">
      <xdr:nvSpPr>
        <xdr:cNvPr id="14" name="Rectangle 13"/>
        <xdr:cNvSpPr/>
      </xdr:nvSpPr>
      <xdr:spPr>
        <a:xfrm>
          <a:off x="5905500" y="1562101"/>
          <a:ext cx="609600" cy="209550"/>
        </a:xfrm>
        <a:prstGeom prst="rect">
          <a:avLst/>
        </a:prstGeom>
        <a:noFill/>
        <a:ln w="285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11</xdr:row>
      <xdr:rowOff>0</xdr:rowOff>
    </xdr:from>
    <xdr:to>
      <xdr:col>6</xdr:col>
      <xdr:colOff>19050</xdr:colOff>
      <xdr:row>12</xdr:row>
      <xdr:rowOff>28575</xdr:rowOff>
    </xdr:to>
    <xdr:sp macro="" textlink="">
      <xdr:nvSpPr>
        <xdr:cNvPr id="15" name="Rectangle 14"/>
        <xdr:cNvSpPr/>
      </xdr:nvSpPr>
      <xdr:spPr>
        <a:xfrm>
          <a:off x="5915025" y="2524125"/>
          <a:ext cx="609600" cy="21907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495300</xdr:colOff>
      <xdr:row>22</xdr:row>
      <xdr:rowOff>95250</xdr:rowOff>
    </xdr:from>
    <xdr:to>
      <xdr:col>2</xdr:col>
      <xdr:colOff>1066800</xdr:colOff>
      <xdr:row>23</xdr:row>
      <xdr:rowOff>28575</xdr:rowOff>
    </xdr:to>
    <xdr:sp macro="" textlink="">
      <xdr:nvSpPr>
        <xdr:cNvPr id="16" name="Rectangle 15"/>
        <xdr:cNvSpPr/>
      </xdr:nvSpPr>
      <xdr:spPr>
        <a:xfrm>
          <a:off x="2276475" y="4714875"/>
          <a:ext cx="571500" cy="123825"/>
        </a:xfrm>
        <a:prstGeom prst="rect">
          <a:avLst/>
        </a:prstGeom>
        <a:noFill/>
        <a:ln w="28575">
          <a:solidFill>
            <a:schemeClr val="accent4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35</xdr:row>
      <xdr:rowOff>79299</xdr:rowOff>
    </xdr:from>
    <xdr:to>
      <xdr:col>7</xdr:col>
      <xdr:colOff>0</xdr:colOff>
      <xdr:row>51</xdr:row>
      <xdr:rowOff>164293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75424"/>
          <a:ext cx="7115175" cy="3132994"/>
        </a:xfrm>
        <a:prstGeom prst="rect">
          <a:avLst/>
        </a:prstGeom>
      </xdr:spPr>
    </xdr:pic>
    <xdr:clientData/>
  </xdr:twoCellAnchor>
  <xdr:twoCellAnchor>
    <xdr:from>
      <xdr:col>5</xdr:col>
      <xdr:colOff>285750</xdr:colOff>
      <xdr:row>23</xdr:row>
      <xdr:rowOff>152401</xdr:rowOff>
    </xdr:from>
    <xdr:to>
      <xdr:col>6</xdr:col>
      <xdr:colOff>19050</xdr:colOff>
      <xdr:row>24</xdr:row>
      <xdr:rowOff>95250</xdr:rowOff>
    </xdr:to>
    <xdr:sp macro="" textlink="">
      <xdr:nvSpPr>
        <xdr:cNvPr id="18" name="Rectangle 17"/>
        <xdr:cNvSpPr/>
      </xdr:nvSpPr>
      <xdr:spPr>
        <a:xfrm>
          <a:off x="6181725" y="4962526"/>
          <a:ext cx="342900" cy="133349"/>
        </a:xfrm>
        <a:prstGeom prst="rect">
          <a:avLst/>
        </a:prstGeom>
        <a:noFill/>
        <a:ln w="28575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38100</xdr:colOff>
      <xdr:row>33</xdr:row>
      <xdr:rowOff>38100</xdr:rowOff>
    </xdr:from>
    <xdr:to>
      <xdr:col>18</xdr:col>
      <xdr:colOff>523875</xdr:colOff>
      <xdr:row>59</xdr:row>
      <xdr:rowOff>97957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72475" y="6753225"/>
          <a:ext cx="6753225" cy="5012857"/>
        </a:xfrm>
        <a:prstGeom prst="rect">
          <a:avLst/>
        </a:prstGeom>
      </xdr:spPr>
    </xdr:pic>
    <xdr:clientData/>
  </xdr:twoCellAnchor>
  <xdr:twoCellAnchor>
    <xdr:from>
      <xdr:col>13</xdr:col>
      <xdr:colOff>428625</xdr:colOff>
      <xdr:row>42</xdr:row>
      <xdr:rowOff>171450</xdr:rowOff>
    </xdr:from>
    <xdr:to>
      <xdr:col>18</xdr:col>
      <xdr:colOff>371475</xdr:colOff>
      <xdr:row>43</xdr:row>
      <xdr:rowOff>114300</xdr:rowOff>
    </xdr:to>
    <xdr:sp macro="" textlink="">
      <xdr:nvSpPr>
        <xdr:cNvPr id="21" name="Rectangle 20"/>
        <xdr:cNvSpPr/>
      </xdr:nvSpPr>
      <xdr:spPr>
        <a:xfrm>
          <a:off x="11772900" y="8601075"/>
          <a:ext cx="3200400" cy="133350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zoomScale="110" zoomScaleNormal="110" workbookViewId="0">
      <selection activeCell="O6" sqref="O6"/>
    </sheetView>
  </sheetViews>
  <sheetFormatPr defaultRowHeight="15" x14ac:dyDescent="0.25"/>
  <sheetData>
    <row r="1" spans="1:1" ht="26.25" x14ac:dyDescent="0.4">
      <c r="A1" s="1" t="s">
        <v>6</v>
      </c>
    </row>
    <row r="3" spans="1:1" x14ac:dyDescent="0.25">
      <c r="A3" t="s">
        <v>0</v>
      </c>
    </row>
    <row r="4" spans="1:1" x14ac:dyDescent="0.25">
      <c r="A4" t="s">
        <v>1</v>
      </c>
    </row>
    <row r="5" spans="1:1" x14ac:dyDescent="0.25">
      <c r="A5" t="s">
        <v>2</v>
      </c>
    </row>
    <row r="6" spans="1:1" x14ac:dyDescent="0.25">
      <c r="A6" t="s">
        <v>3</v>
      </c>
    </row>
    <row r="7" spans="1:1" x14ac:dyDescent="0.25">
      <c r="A7" t="s">
        <v>7</v>
      </c>
    </row>
    <row r="9" spans="1:1" x14ac:dyDescent="0.25">
      <c r="A9" t="s">
        <v>4</v>
      </c>
    </row>
    <row r="29" spans="1:1" x14ac:dyDescent="0.25">
      <c r="A29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zoomScaleNormal="100" workbookViewId="0">
      <selection sqref="A1:XFD1048576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</cols>
  <sheetData>
    <row r="1" spans="1:7" s="9" customFormat="1" ht="48.75" customHeight="1" x14ac:dyDescent="0.35">
      <c r="A1" s="10" t="s">
        <v>20</v>
      </c>
      <c r="B1" s="10"/>
      <c r="C1" s="10"/>
      <c r="D1" s="10"/>
      <c r="E1" s="10"/>
      <c r="F1" s="10"/>
      <c r="G1" s="10"/>
    </row>
    <row r="3" spans="1:7" x14ac:dyDescent="0.25">
      <c r="A3" t="s">
        <v>21</v>
      </c>
    </row>
    <row r="5" spans="1:7" x14ac:dyDescent="0.25">
      <c r="A5" t="s">
        <v>8</v>
      </c>
      <c r="B5" s="2">
        <v>1959.25</v>
      </c>
      <c r="C5" t="s">
        <v>22</v>
      </c>
      <c r="D5" s="2">
        <v>127.83</v>
      </c>
      <c r="E5" t="s">
        <v>10</v>
      </c>
      <c r="F5" s="5">
        <f>B5+D5</f>
        <v>2087.08</v>
      </c>
    </row>
    <row r="6" spans="1:7" x14ac:dyDescent="0.25">
      <c r="A6" t="s">
        <v>11</v>
      </c>
      <c r="B6" s="2">
        <v>160.71</v>
      </c>
      <c r="C6" t="s">
        <v>14</v>
      </c>
      <c r="D6" s="2">
        <v>593.46</v>
      </c>
      <c r="E6" t="s">
        <v>12</v>
      </c>
      <c r="F6" s="5">
        <f>B6+D6</f>
        <v>754.17000000000007</v>
      </c>
    </row>
    <row r="7" spans="1:7" x14ac:dyDescent="0.25">
      <c r="E7" s="6" t="s">
        <v>13</v>
      </c>
      <c r="F7" s="7">
        <f>F5-F6</f>
        <v>1332.9099999999999</v>
      </c>
    </row>
    <row r="8" spans="1:7" x14ac:dyDescent="0.25">
      <c r="E8" s="6"/>
      <c r="F8" s="8"/>
    </row>
    <row r="9" spans="1:7" x14ac:dyDescent="0.25">
      <c r="F9" s="5"/>
    </row>
    <row r="10" spans="1:7" x14ac:dyDescent="0.25">
      <c r="A10" t="s">
        <v>23</v>
      </c>
      <c r="F10" s="5">
        <v>0</v>
      </c>
    </row>
    <row r="11" spans="1:7" x14ac:dyDescent="0.25">
      <c r="A11" t="s">
        <v>24</v>
      </c>
      <c r="B11" s="2">
        <v>349.91</v>
      </c>
      <c r="C11" s="3" t="s">
        <v>25</v>
      </c>
      <c r="E11" t="s">
        <v>26</v>
      </c>
      <c r="F11" s="5">
        <v>0</v>
      </c>
    </row>
    <row r="12" spans="1:7" x14ac:dyDescent="0.25">
      <c r="C12" s="3"/>
      <c r="E12" s="6" t="s">
        <v>16</v>
      </c>
      <c r="F12" s="7">
        <f>SUM(F10:F10)</f>
        <v>0</v>
      </c>
    </row>
    <row r="13" spans="1:7" x14ac:dyDescent="0.25">
      <c r="C13" s="4"/>
    </row>
  </sheetData>
  <mergeCells count="1">
    <mergeCell ref="A1:G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workbookViewId="0">
      <selection activeCell="K17" sqref="K17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</cols>
  <sheetData>
    <row r="1" spans="1:7" s="9" customFormat="1" ht="48.75" customHeight="1" x14ac:dyDescent="0.35">
      <c r="A1" s="10" t="s">
        <v>19</v>
      </c>
      <c r="B1" s="10"/>
      <c r="C1" s="10"/>
      <c r="D1" s="10"/>
      <c r="E1" s="10"/>
      <c r="F1" s="10"/>
      <c r="G1" s="10"/>
    </row>
    <row r="3" spans="1:7" x14ac:dyDescent="0.25">
      <c r="A3" t="s">
        <v>27</v>
      </c>
    </row>
    <row r="5" spans="1:7" x14ac:dyDescent="0.25">
      <c r="A5" t="s">
        <v>8</v>
      </c>
      <c r="B5" s="2">
        <v>3705.42</v>
      </c>
      <c r="C5" t="s">
        <v>9</v>
      </c>
      <c r="D5" s="2">
        <v>720</v>
      </c>
      <c r="E5" t="s">
        <v>10</v>
      </c>
      <c r="F5" s="5">
        <f>B5+D5</f>
        <v>4425.42</v>
      </c>
    </row>
    <row r="6" spans="1:7" x14ac:dyDescent="0.25">
      <c r="A6" t="s">
        <v>11</v>
      </c>
      <c r="B6" s="2">
        <v>340.76</v>
      </c>
      <c r="C6" t="s">
        <v>14</v>
      </c>
      <c r="D6" s="2">
        <v>242.62</v>
      </c>
      <c r="E6" t="s">
        <v>12</v>
      </c>
      <c r="F6" s="5">
        <f>B6+D6</f>
        <v>583.38</v>
      </c>
    </row>
    <row r="7" spans="1:7" x14ac:dyDescent="0.25">
      <c r="E7" s="6" t="s">
        <v>13</v>
      </c>
      <c r="F7" s="7">
        <f>F5-F6</f>
        <v>3842.04</v>
      </c>
    </row>
    <row r="8" spans="1:7" x14ac:dyDescent="0.25">
      <c r="E8" s="6"/>
      <c r="F8" s="8"/>
    </row>
    <row r="9" spans="1:7" x14ac:dyDescent="0.25">
      <c r="F9" s="5"/>
    </row>
    <row r="10" spans="1:7" x14ac:dyDescent="0.25">
      <c r="A10" t="s">
        <v>15</v>
      </c>
      <c r="F10" s="5">
        <v>378.52</v>
      </c>
    </row>
    <row r="11" spans="1:7" x14ac:dyDescent="0.25">
      <c r="A11" t="s">
        <v>18</v>
      </c>
      <c r="C11" s="3" t="s">
        <v>17</v>
      </c>
      <c r="D11" s="2">
        <v>51.92</v>
      </c>
      <c r="F11" s="5">
        <v>51.92</v>
      </c>
    </row>
    <row r="12" spans="1:7" x14ac:dyDescent="0.25">
      <c r="C12" s="3"/>
      <c r="E12" s="6" t="s">
        <v>16</v>
      </c>
      <c r="F12" s="7">
        <f>SUM(F10:F11)</f>
        <v>430.44</v>
      </c>
    </row>
    <row r="13" spans="1:7" x14ac:dyDescent="0.25">
      <c r="C13" s="4"/>
    </row>
  </sheetData>
  <mergeCells count="1">
    <mergeCell ref="A1:G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"/>
  <sheetViews>
    <sheetView tabSelected="1" workbookViewId="0">
      <selection activeCell="S17" sqref="S17"/>
    </sheetView>
  </sheetViews>
  <sheetFormatPr defaultRowHeight="15" x14ac:dyDescent="0.25"/>
  <cols>
    <col min="1" max="1" width="17.5703125" bestFit="1" customWidth="1"/>
    <col min="2" max="2" width="9.140625" style="2" bestFit="1" customWidth="1"/>
    <col min="3" max="3" width="30" bestFit="1" customWidth="1"/>
    <col min="4" max="4" width="7.5703125" style="2" bestFit="1" customWidth="1"/>
    <col min="5" max="5" width="24.140625" bestFit="1" customWidth="1"/>
    <col min="6" max="6" width="9.140625" style="2" bestFit="1" customWidth="1"/>
    <col min="11" max="11" width="17.7109375" customWidth="1"/>
    <col min="17" max="17" width="12.28515625" style="2" customWidth="1"/>
  </cols>
  <sheetData>
    <row r="1" spans="1:19" s="9" customFormat="1" ht="48.75" customHeight="1" x14ac:dyDescent="0.35">
      <c r="A1" s="10" t="s">
        <v>41</v>
      </c>
      <c r="B1" s="10"/>
      <c r="C1" s="10"/>
      <c r="D1" s="10"/>
      <c r="E1" s="10"/>
      <c r="F1" s="10"/>
      <c r="G1" s="10"/>
      <c r="K1" s="10" t="s">
        <v>42</v>
      </c>
      <c r="L1" s="10"/>
      <c r="M1" s="10"/>
      <c r="N1" s="10"/>
      <c r="O1" s="10"/>
      <c r="P1" s="10"/>
      <c r="Q1" s="10"/>
      <c r="R1" s="10"/>
      <c r="S1" s="10"/>
    </row>
    <row r="3" spans="1:19" x14ac:dyDescent="0.25">
      <c r="A3" t="s">
        <v>21</v>
      </c>
    </row>
    <row r="5" spans="1:19" x14ac:dyDescent="0.25">
      <c r="A5" t="s">
        <v>8</v>
      </c>
      <c r="B5" s="2">
        <v>1959.25</v>
      </c>
      <c r="C5" t="s">
        <v>22</v>
      </c>
      <c r="D5" s="2">
        <v>127.83</v>
      </c>
      <c r="E5" t="s">
        <v>10</v>
      </c>
      <c r="F5" s="5">
        <f>B5+D5</f>
        <v>2087.08</v>
      </c>
      <c r="K5" t="s">
        <v>28</v>
      </c>
      <c r="Q5" s="2">
        <v>1332.91</v>
      </c>
    </row>
    <row r="6" spans="1:19" x14ac:dyDescent="0.25">
      <c r="A6" t="s">
        <v>11</v>
      </c>
      <c r="B6" s="2">
        <v>160.71</v>
      </c>
      <c r="C6" t="s">
        <v>14</v>
      </c>
      <c r="D6" s="2">
        <v>593.46</v>
      </c>
      <c r="E6" t="s">
        <v>12</v>
      </c>
      <c r="F6" s="5">
        <f>B6+D6</f>
        <v>754.17000000000007</v>
      </c>
      <c r="K6" t="s">
        <v>29</v>
      </c>
      <c r="Q6" s="13">
        <f>Q5*12</f>
        <v>15994.920000000002</v>
      </c>
    </row>
    <row r="7" spans="1:19" x14ac:dyDescent="0.25">
      <c r="E7" s="6" t="s">
        <v>13</v>
      </c>
      <c r="F7" s="7">
        <f>F5-F6</f>
        <v>1332.9099999999999</v>
      </c>
      <c r="K7" t="s">
        <v>31</v>
      </c>
      <c r="Q7" s="11">
        <v>0</v>
      </c>
    </row>
    <row r="8" spans="1:19" x14ac:dyDescent="0.25">
      <c r="E8" s="6"/>
      <c r="F8" s="8"/>
      <c r="K8" t="s">
        <v>30</v>
      </c>
      <c r="Q8" s="13">
        <v>12200</v>
      </c>
    </row>
    <row r="9" spans="1:19" x14ac:dyDescent="0.25">
      <c r="F9" s="5"/>
      <c r="K9" t="s">
        <v>40</v>
      </c>
      <c r="Q9" s="2">
        <f>Q6-Q8</f>
        <v>3794.9200000000019</v>
      </c>
    </row>
    <row r="10" spans="1:19" x14ac:dyDescent="0.25">
      <c r="A10" t="s">
        <v>23</v>
      </c>
      <c r="F10" s="5">
        <v>0</v>
      </c>
      <c r="K10" t="s">
        <v>32</v>
      </c>
      <c r="Q10" s="11">
        <f>Q9*0.1</f>
        <v>379.49200000000019</v>
      </c>
    </row>
    <row r="11" spans="1:19" x14ac:dyDescent="0.25">
      <c r="A11" t="s">
        <v>24</v>
      </c>
      <c r="B11" s="2">
        <v>349.91</v>
      </c>
      <c r="C11" s="3" t="s">
        <v>25</v>
      </c>
      <c r="E11" t="s">
        <v>26</v>
      </c>
      <c r="F11" s="5">
        <v>0</v>
      </c>
      <c r="K11" t="s">
        <v>33</v>
      </c>
      <c r="Q11" s="12">
        <f>Q7+Q10</f>
        <v>379.49200000000019</v>
      </c>
    </row>
    <row r="12" spans="1:19" x14ac:dyDescent="0.25">
      <c r="C12" s="3"/>
      <c r="E12" s="6" t="s">
        <v>16</v>
      </c>
      <c r="F12" s="7">
        <f>SUM(F10:F10)</f>
        <v>0</v>
      </c>
      <c r="K12" t="s">
        <v>39</v>
      </c>
      <c r="Q12" s="2">
        <v>2000</v>
      </c>
      <c r="R12" t="s">
        <v>34</v>
      </c>
    </row>
    <row r="13" spans="1:19" x14ac:dyDescent="0.25">
      <c r="C13" s="4"/>
      <c r="K13" t="s">
        <v>35</v>
      </c>
      <c r="Q13" s="2">
        <f>Q12/12</f>
        <v>166.66666666666666</v>
      </c>
    </row>
    <row r="14" spans="1:19" x14ac:dyDescent="0.25">
      <c r="K14" t="s">
        <v>36</v>
      </c>
      <c r="Q14" s="2">
        <f>Q11-Q13</f>
        <v>212.82533333333353</v>
      </c>
    </row>
    <row r="15" spans="1:19" x14ac:dyDescent="0.25">
      <c r="K15" t="s">
        <v>37</v>
      </c>
      <c r="Q15" s="2">
        <v>0</v>
      </c>
    </row>
    <row r="16" spans="1:19" x14ac:dyDescent="0.25">
      <c r="K16" t="s">
        <v>38</v>
      </c>
      <c r="Q16" s="2">
        <f>Q14+Q15</f>
        <v>212.82533333333353</v>
      </c>
    </row>
  </sheetData>
  <mergeCells count="2">
    <mergeCell ref="A1:G1"/>
    <mergeCell ref="K1:S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Terms to Know</vt:lpstr>
      <vt:lpstr>Married + Exemption + Deducts</vt:lpstr>
      <vt:lpstr>Single + Cafe Deduct + Annuity</vt:lpstr>
      <vt:lpstr>2020 Married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Tandi Cox</dc:creator>
  <cp:lastModifiedBy>Tandi Cox</cp:lastModifiedBy>
  <dcterms:created xsi:type="dcterms:W3CDTF">2019-12-09T17:56:42Z</dcterms:created>
  <dcterms:modified xsi:type="dcterms:W3CDTF">2019-12-10T20:57:32Z</dcterms:modified>
</cp:coreProperties>
</file>